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abelle1" sheetId="1" r:id="rId1"/>
    <sheet name="Tabelle2" sheetId="2" r:id="rId2"/>
    <sheet name="Tabelle3" sheetId="3" r:id="rId3"/>
  </sheets>
  <calcPr calcId="125725" iterate="1"/>
</workbook>
</file>

<file path=xl/calcChain.xml><?xml version="1.0" encoding="utf-8"?>
<calcChain xmlns="http://schemas.openxmlformats.org/spreadsheetml/2006/main">
  <c r="G7" i="1"/>
  <c r="F7"/>
  <c r="E7"/>
  <c r="D7"/>
  <c r="C7"/>
  <c r="B7"/>
  <c r="J1"/>
  <c r="J2"/>
  <c r="A4" l="1"/>
  <c r="F11"/>
  <c r="F12" s="1"/>
  <c r="D11"/>
  <c r="D12" s="1"/>
  <c r="B11"/>
  <c r="B12" s="1"/>
  <c r="F6"/>
  <c r="D6"/>
  <c r="B6"/>
  <c r="G11"/>
  <c r="G12" s="1"/>
  <c r="E11"/>
  <c r="E12" s="1"/>
  <c r="C11"/>
  <c r="C12" s="1"/>
  <c r="G6"/>
  <c r="E6"/>
  <c r="C6"/>
  <c r="A5"/>
</calcChain>
</file>

<file path=xl/sharedStrings.xml><?xml version="1.0" encoding="utf-8"?>
<sst xmlns="http://schemas.openxmlformats.org/spreadsheetml/2006/main" count="26" uniqueCount="24">
  <si>
    <t>Gasverbrauch</t>
  </si>
  <si>
    <t>Gasverbrauch Kühlschrank</t>
  </si>
  <si>
    <t>Verbrauch Kochen &amp; Grill</t>
  </si>
  <si>
    <t>Heizung</t>
  </si>
  <si>
    <t>Nur Heizung oder Heizung mit Kochen und Kühlschrank?</t>
  </si>
  <si>
    <t>Alles</t>
  </si>
  <si>
    <t>Trumatic S 3002</t>
  </si>
  <si>
    <t>Jan</t>
  </si>
  <si>
    <t>Feb</t>
  </si>
  <si>
    <t>März</t>
  </si>
  <si>
    <t>April</t>
  </si>
  <si>
    <t>Mai</t>
  </si>
  <si>
    <t>Juni</t>
  </si>
  <si>
    <t>Juli</t>
  </si>
  <si>
    <t>Aug.</t>
  </si>
  <si>
    <t>Sept</t>
  </si>
  <si>
    <t>Okt</t>
  </si>
  <si>
    <t>Nov</t>
  </si>
  <si>
    <t>Dez</t>
  </si>
  <si>
    <t>Gasverbrauch ca. pro Tag</t>
  </si>
  <si>
    <t>Tage</t>
  </si>
  <si>
    <t>Gasverbrauch ca. pro Auswahl Tage</t>
  </si>
  <si>
    <t xml:space="preserve">Gasverbrauch ermitteln: </t>
  </si>
  <si>
    <t>http://www.camping-club-landshut.de/img/Vortrag/Gasverbrauch%2003.08.pdf</t>
  </si>
</sst>
</file>

<file path=xl/styles.xml><?xml version="1.0" encoding="utf-8"?>
<styleSheet xmlns="http://schemas.openxmlformats.org/spreadsheetml/2006/main">
  <numFmts count="3">
    <numFmt numFmtId="164" formatCode="0.00\ &quot;g/Tag&quot;"/>
    <numFmt numFmtId="165" formatCode="0.00\ &quot;Kg&quot;"/>
    <numFmt numFmtId="166" formatCode="0\ &quot;Tage&quot;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C00000"/>
      <name val="Verdana"/>
      <family val="2"/>
    </font>
    <font>
      <b/>
      <sz val="10"/>
      <color rgb="FFC00000"/>
      <name val="Verdana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88D0D8"/>
      <name val="Verdana"/>
      <family val="2"/>
    </font>
    <font>
      <b/>
      <sz val="10"/>
      <color rgb="FF000000"/>
      <name val="Verdana"/>
      <family val="2"/>
    </font>
    <font>
      <u/>
      <sz val="8.8000000000000007"/>
      <color theme="10"/>
      <name val="Calibri"/>
      <family val="2"/>
    </font>
    <font>
      <u/>
      <sz val="10"/>
      <color theme="10"/>
      <name val="Verdana"/>
      <family val="2"/>
    </font>
    <font>
      <b/>
      <i/>
      <sz val="7.5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88D0D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99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1" fillId="0" borderId="0" xfId="0" applyFont="1"/>
    <xf numFmtId="0" fontId="4" fillId="2" borderId="4" xfId="0" applyFont="1" applyFill="1" applyBorder="1" applyAlignment="1">
      <alignment wrapText="1"/>
    </xf>
    <xf numFmtId="0" fontId="5" fillId="3" borderId="5" xfId="0" applyFont="1" applyFill="1" applyBorder="1" applyAlignment="1" applyProtection="1">
      <alignment vertical="center"/>
      <protection locked="0"/>
    </xf>
    <xf numFmtId="164" fontId="6" fillId="3" borderId="6" xfId="0" applyNumberFormat="1" applyFont="1" applyFill="1" applyBorder="1" applyAlignment="1" applyProtection="1">
      <alignment horizontal="center" vertical="center"/>
      <protection locked="0"/>
    </xf>
    <xf numFmtId="164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right" vertical="center"/>
      <protection locked="0"/>
    </xf>
    <xf numFmtId="0" fontId="6" fillId="3" borderId="7" xfId="0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8" fillId="0" borderId="0" xfId="0" applyFont="1"/>
    <xf numFmtId="0" fontId="8" fillId="4" borderId="0" xfId="0" applyFont="1" applyFill="1" applyBorder="1"/>
    <xf numFmtId="0" fontId="8" fillId="4" borderId="0" xfId="0" applyFont="1" applyFill="1"/>
    <xf numFmtId="0" fontId="8" fillId="2" borderId="0" xfId="0" applyFont="1" applyFill="1"/>
    <xf numFmtId="0" fontId="9" fillId="2" borderId="9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9" fillId="5" borderId="11" xfId="0" applyFont="1" applyFill="1" applyBorder="1" applyAlignment="1" applyProtection="1">
      <alignment wrapText="1"/>
      <protection hidden="1"/>
    </xf>
    <xf numFmtId="2" fontId="9" fillId="5" borderId="12" xfId="0" applyNumberFormat="1" applyFont="1" applyFill="1" applyBorder="1" applyAlignment="1" applyProtection="1">
      <alignment wrapText="1"/>
      <protection hidden="1"/>
    </xf>
    <xf numFmtId="0" fontId="4" fillId="6" borderId="13" xfId="0" applyFont="1" applyFill="1" applyBorder="1" applyAlignment="1">
      <alignment horizontal="center" vertical="center" wrapText="1"/>
    </xf>
    <xf numFmtId="165" fontId="4" fillId="6" borderId="14" xfId="0" applyNumberFormat="1" applyFont="1" applyFill="1" applyBorder="1" applyAlignment="1">
      <alignment horizontal="center" vertical="center"/>
    </xf>
    <xf numFmtId="165" fontId="4" fillId="6" borderId="15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165" fontId="4" fillId="6" borderId="17" xfId="0" applyNumberFormat="1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horizontal="right"/>
    </xf>
    <xf numFmtId="166" fontId="6" fillId="3" borderId="0" xfId="0" applyNumberFormat="1" applyFont="1" applyFill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3" fillId="0" borderId="3" xfId="0" applyFont="1" applyBorder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845345</xdr:colOff>
      <xdr:row>1</xdr:row>
      <xdr:rowOff>35718</xdr:rowOff>
    </xdr:from>
    <xdr:to>
      <xdr:col>1</xdr:col>
      <xdr:colOff>1000126</xdr:colOff>
      <xdr:row>1</xdr:row>
      <xdr:rowOff>226218</xdr:rowOff>
    </xdr:to>
    <xdr:sp macro="" textlink="">
      <xdr:nvSpPr>
        <xdr:cNvPr id="2" name="Pfeil nach unten 1"/>
        <xdr:cNvSpPr/>
      </xdr:nvSpPr>
      <xdr:spPr>
        <a:xfrm>
          <a:off x="2378870" y="10303668"/>
          <a:ext cx="154781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561975</xdr:colOff>
      <xdr:row>1</xdr:row>
      <xdr:rowOff>19050</xdr:rowOff>
    </xdr:from>
    <xdr:to>
      <xdr:col>7</xdr:col>
      <xdr:colOff>716756</xdr:colOff>
      <xdr:row>1</xdr:row>
      <xdr:rowOff>209550</xdr:rowOff>
    </xdr:to>
    <xdr:sp macro="" textlink="">
      <xdr:nvSpPr>
        <xdr:cNvPr id="4" name="Pfeil nach unten 3"/>
        <xdr:cNvSpPr/>
      </xdr:nvSpPr>
      <xdr:spPr>
        <a:xfrm>
          <a:off x="5895975" y="361950"/>
          <a:ext cx="154781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571500</xdr:colOff>
      <xdr:row>1</xdr:row>
      <xdr:rowOff>28575</xdr:rowOff>
    </xdr:from>
    <xdr:to>
      <xdr:col>1</xdr:col>
      <xdr:colOff>726281</xdr:colOff>
      <xdr:row>1</xdr:row>
      <xdr:rowOff>219075</xdr:rowOff>
    </xdr:to>
    <xdr:sp macro="" textlink="">
      <xdr:nvSpPr>
        <xdr:cNvPr id="5" name="Pfeil nach unten 4"/>
        <xdr:cNvSpPr/>
      </xdr:nvSpPr>
      <xdr:spPr>
        <a:xfrm>
          <a:off x="1333500" y="371475"/>
          <a:ext cx="154781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ping-club-landshut.de/img/Vortrag/Gasverbrauch%2003.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I2" sqref="I2"/>
    </sheetView>
  </sheetViews>
  <sheetFormatPr baseColWidth="10" defaultRowHeight="15"/>
  <sheetData>
    <row r="1" spans="1:13" ht="27" thickBot="1">
      <c r="A1" s="1" t="s">
        <v>0</v>
      </c>
      <c r="B1" s="2"/>
      <c r="C1" s="3" t="s">
        <v>1</v>
      </c>
      <c r="D1" s="4"/>
      <c r="E1" s="5" t="s">
        <v>2</v>
      </c>
      <c r="F1" s="4"/>
      <c r="G1" s="6" t="s">
        <v>3</v>
      </c>
      <c r="H1" s="7"/>
      <c r="I1" s="31" t="s">
        <v>20</v>
      </c>
      <c r="J1" s="8">
        <f>J2*24</f>
        <v>6720</v>
      </c>
    </row>
    <row r="2" spans="1:13" ht="51" customHeight="1" thickBot="1">
      <c r="A2" s="9" t="s">
        <v>4</v>
      </c>
      <c r="B2" s="10" t="s">
        <v>5</v>
      </c>
      <c r="C2" s="11">
        <v>350</v>
      </c>
      <c r="D2" s="12"/>
      <c r="E2" s="13">
        <v>110</v>
      </c>
      <c r="F2" s="12"/>
      <c r="G2" s="14" t="s">
        <v>6</v>
      </c>
      <c r="H2" s="15"/>
      <c r="I2" s="32">
        <v>7</v>
      </c>
      <c r="J2" s="16">
        <f>IF(G2="Trumatic S 3002",280)+IF(G2="Trumatic S 5002",480)+IF(G2="Trumatic E 2400",200)+IF(G2="Trumatic E 4000",310)+IF(G2="Trumatic C 4002",320)+IF(G2="Trumatic C 6002",480)+IF(G2="Truma Combi 4",320)+IF(G2="Truma Combi 6 ",480)</f>
        <v>280</v>
      </c>
      <c r="K2" s="17"/>
      <c r="L2" s="17"/>
      <c r="M2" s="17"/>
    </row>
    <row r="3" spans="1:13">
      <c r="A3" s="18"/>
      <c r="B3" s="19"/>
      <c r="C3" s="20"/>
      <c r="D3" s="20"/>
      <c r="E3" s="20"/>
      <c r="F3" s="20"/>
      <c r="G3" s="20"/>
    </row>
    <row r="4" spans="1:13">
      <c r="A4" s="21">
        <f>J1/100</f>
        <v>67.2</v>
      </c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</row>
    <row r="5" spans="1:13" ht="15.75" thickBot="1">
      <c r="A5" s="23">
        <f>A4/100*B5</f>
        <v>28.224</v>
      </c>
      <c r="B5" s="24">
        <v>42</v>
      </c>
      <c r="C5" s="24">
        <v>36</v>
      </c>
      <c r="D5" s="24">
        <v>30</v>
      </c>
      <c r="E5" s="24">
        <v>12</v>
      </c>
      <c r="F5" s="24">
        <v>5</v>
      </c>
      <c r="G5" s="24">
        <v>1</v>
      </c>
    </row>
    <row r="6" spans="1:13" ht="38.25">
      <c r="A6" s="25" t="s">
        <v>19</v>
      </c>
      <c r="B6" s="26">
        <f>IF(B2="Alles",(A4*B5+E2+C2)/1000,A4*B5/1000)</f>
        <v>3.2824</v>
      </c>
      <c r="C6" s="26">
        <f>IF(B2="Alles",(A4*C5+E2+C2)/1000,A4*C5/1000)</f>
        <v>2.8792000000000004</v>
      </c>
      <c r="D6" s="26">
        <f>IF(B2="Alles",(A4*D5+E2+C2)/1000,A4*D5/1000)</f>
        <v>2.476</v>
      </c>
      <c r="E6" s="26">
        <f>IF(B2="Alles",(A4*E5+E2+C2)/1000,A4*E5/1000)</f>
        <v>1.2664000000000002</v>
      </c>
      <c r="F6" s="26">
        <f>IF(B2="Alles",(A4*F5+E2+C2)/1000,A4*F5/1000)</f>
        <v>0.79600000000000004</v>
      </c>
      <c r="G6" s="26">
        <f>IF(B2="Alles",(A4*G5+E2+C2)/1000,A4*G5/1000)</f>
        <v>0.5272</v>
      </c>
    </row>
    <row r="7" spans="1:13" ht="64.5" thickBot="1">
      <c r="A7" s="28" t="s">
        <v>21</v>
      </c>
      <c r="B7" s="29">
        <f>B6*I2</f>
        <v>22.976800000000001</v>
      </c>
      <c r="C7" s="29">
        <f>C6*I2</f>
        <v>20.154400000000003</v>
      </c>
      <c r="D7" s="29">
        <f>D6*I2</f>
        <v>17.332000000000001</v>
      </c>
      <c r="E7" s="29">
        <f>E6*I2</f>
        <v>8.8648000000000007</v>
      </c>
      <c r="F7" s="29">
        <f>F6*I2</f>
        <v>5.5720000000000001</v>
      </c>
      <c r="G7" s="29">
        <f>G6*I2</f>
        <v>3.6903999999999999</v>
      </c>
    </row>
    <row r="8" spans="1:13">
      <c r="A8" s="30"/>
      <c r="B8" s="20"/>
      <c r="C8" s="20"/>
      <c r="D8" s="20"/>
      <c r="E8" s="20"/>
      <c r="F8" s="20"/>
      <c r="G8" s="20"/>
    </row>
    <row r="9" spans="1:13">
      <c r="A9" s="30"/>
      <c r="B9" s="22" t="s">
        <v>13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</row>
    <row r="10" spans="1:13" ht="15.75" thickBot="1">
      <c r="A10" s="30"/>
      <c r="B10" s="24">
        <v>0.03</v>
      </c>
      <c r="C10" s="24">
        <v>0.03</v>
      </c>
      <c r="D10" s="24">
        <v>6</v>
      </c>
      <c r="E10" s="24">
        <v>28</v>
      </c>
      <c r="F10" s="24">
        <v>35</v>
      </c>
      <c r="G10" s="24">
        <v>40</v>
      </c>
    </row>
    <row r="11" spans="1:13" ht="38.25">
      <c r="A11" s="25" t="s">
        <v>19</v>
      </c>
      <c r="B11" s="26">
        <f>IF(B2="Alles",(A4*B10+E2+C2)/1000,A4*B10/1000)</f>
        <v>0.46201600000000004</v>
      </c>
      <c r="C11" s="26">
        <f>IF(B2="Alles",(A4*C10+E2+C2)/1000,A4*C10/1000)</f>
        <v>0.46201600000000004</v>
      </c>
      <c r="D11" s="26">
        <f>IF(B2="Alles",(A4*D10+E2+C2)/1000,A4*D10/1000)</f>
        <v>0.86320000000000008</v>
      </c>
      <c r="E11" s="26">
        <f>IF(B2="Alles",(A4*E10+E2+C2)/1000,A4*E10/1000)</f>
        <v>2.3416000000000006</v>
      </c>
      <c r="F11" s="26">
        <f>IF(B2="Alles",(A4*F10+E2+C2)/1000,A4*F10/1000)</f>
        <v>2.8119999999999998</v>
      </c>
      <c r="G11" s="27">
        <f>IF(B2="Alles",(A4*G10+E2+C2)/1000,A4*G10/1000)</f>
        <v>3.1480000000000001</v>
      </c>
    </row>
    <row r="12" spans="1:13" ht="64.5" thickBot="1">
      <c r="A12" s="28" t="s">
        <v>21</v>
      </c>
      <c r="B12" s="29">
        <f>B11*I2</f>
        <v>3.2341120000000001</v>
      </c>
      <c r="C12" s="29">
        <f>C11*I2</f>
        <v>3.2341120000000001</v>
      </c>
      <c r="D12" s="29">
        <f>D11*I2</f>
        <v>6.0424000000000007</v>
      </c>
      <c r="E12" s="29">
        <f>E11*I2</f>
        <v>16.391200000000005</v>
      </c>
      <c r="F12" s="29">
        <f>F11*I2</f>
        <v>19.683999999999997</v>
      </c>
      <c r="G12" s="29">
        <f>G11*I2</f>
        <v>22.036000000000001</v>
      </c>
    </row>
    <row r="13" spans="1:13">
      <c r="A13" s="34" t="s">
        <v>22</v>
      </c>
      <c r="B13" s="34"/>
      <c r="C13" s="33" t="s">
        <v>23</v>
      </c>
      <c r="D13" s="33"/>
      <c r="E13" s="33"/>
      <c r="F13" s="33"/>
      <c r="G13" s="33"/>
    </row>
  </sheetData>
  <sheetProtection sheet="1" objects="1" scenarios="1" selectLockedCells="1"/>
  <mergeCells count="8">
    <mergeCell ref="A13:B13"/>
    <mergeCell ref="C13:G13"/>
    <mergeCell ref="C1:D1"/>
    <mergeCell ref="E1:F1"/>
    <mergeCell ref="G1:H1"/>
    <mergeCell ref="C2:D2"/>
    <mergeCell ref="E2:F2"/>
    <mergeCell ref="G2:H2"/>
  </mergeCells>
  <dataValidations count="2">
    <dataValidation type="list" allowBlank="1" showInputMessage="1" showErrorMessage="1" sqref="G2:H2">
      <formula1>"Trumatic S 3002, Trumatic S 5002, Trumatic E 2400, Trumatic E 4000, Trumatic C 4002, Trumatic C 6002, Truma Combi 4, Truma Combi 6 ,"</formula1>
    </dataValidation>
    <dataValidation type="list" allowBlank="1" showInputMessage="1" showErrorMessage="1" sqref="B2">
      <formula1>"Alles, Nur Heizung"</formula1>
    </dataValidation>
  </dataValidations>
  <hyperlinks>
    <hyperlink ref="C13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Mathias</cp:lastModifiedBy>
  <dcterms:created xsi:type="dcterms:W3CDTF">2017-05-19T09:01:40Z</dcterms:created>
  <dcterms:modified xsi:type="dcterms:W3CDTF">2017-05-19T09:20:20Z</dcterms:modified>
</cp:coreProperties>
</file>